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095" windowHeight="84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1" i="1"/>
  <c r="M18"/>
  <c r="L18"/>
  <c r="K18"/>
  <c r="J18"/>
  <c r="I18"/>
  <c r="B18"/>
  <c r="B19"/>
  <c r="C18"/>
  <c r="D18" s="1"/>
  <c r="E18" s="1"/>
  <c r="M13"/>
  <c r="L13"/>
  <c r="K13"/>
  <c r="J13"/>
  <c r="I13"/>
  <c r="A19"/>
  <c r="E9"/>
  <c r="F9" s="1"/>
  <c r="D9"/>
  <c r="C9"/>
  <c r="F10"/>
  <c r="E10"/>
  <c r="D10"/>
  <c r="C10"/>
  <c r="B10"/>
  <c r="A17"/>
  <c r="F16"/>
  <c r="F15"/>
  <c r="E15"/>
  <c r="D15"/>
  <c r="C15"/>
  <c r="B15"/>
  <c r="N4"/>
  <c r="M4"/>
  <c r="L4"/>
  <c r="K4"/>
  <c r="J4"/>
  <c r="C19" l="1"/>
  <c r="F18"/>
  <c r="F19" s="1"/>
  <c r="E19"/>
  <c r="D19"/>
  <c r="L2"/>
  <c r="J2"/>
  <c r="J3" s="1"/>
  <c r="K2" s="1"/>
  <c r="K3" s="1"/>
  <c r="L3" s="1"/>
  <c r="I3"/>
  <c r="F7"/>
  <c r="E7"/>
  <c r="D13"/>
  <c r="D17" s="1"/>
  <c r="D7"/>
  <c r="C7"/>
  <c r="F13"/>
  <c r="F17" s="1"/>
  <c r="E13"/>
  <c r="E17" s="1"/>
  <c r="B13"/>
  <c r="B17" s="1"/>
  <c r="B9"/>
  <c r="B7"/>
  <c r="A20" l="1"/>
  <c r="C13"/>
  <c r="C17" s="1"/>
  <c r="M3"/>
  <c r="M2"/>
  <c r="N3" l="1"/>
  <c r="N2"/>
</calcChain>
</file>

<file path=xl/sharedStrings.xml><?xml version="1.0" encoding="utf-8"?>
<sst xmlns="http://schemas.openxmlformats.org/spreadsheetml/2006/main" count="16" uniqueCount="16">
  <si>
    <t>Initial Cost</t>
  </si>
  <si>
    <t>Kilometers Per Day</t>
  </si>
  <si>
    <t>Days/ year</t>
  </si>
  <si>
    <t>Petrol Cost</t>
  </si>
  <si>
    <t>Mileage</t>
  </si>
  <si>
    <t>Variable Cost</t>
  </si>
  <si>
    <t>Fixed Cost</t>
  </si>
  <si>
    <t>Chauffer</t>
  </si>
  <si>
    <t>Insurance</t>
  </si>
  <si>
    <t>operating</t>
  </si>
  <si>
    <t>depreciation benefits</t>
  </si>
  <si>
    <t xml:space="preserve">Depreciation </t>
  </si>
  <si>
    <t>Remaining value</t>
  </si>
  <si>
    <t>Depreciation Related Tax Shield</t>
  </si>
  <si>
    <t>terminal (sale value)</t>
  </si>
  <si>
    <t>rental cost (alternative)</t>
  </si>
</sst>
</file>

<file path=xl/styles.xml><?xml version="1.0" encoding="utf-8"?>
<styleSheet xmlns="http://schemas.openxmlformats.org/spreadsheetml/2006/main">
  <numFmts count="1">
    <numFmt numFmtId="8" formatCode="&quot;£&quot;#,##0.00;[Red]\-&quot;£&quot;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A21" sqref="A21"/>
    </sheetView>
  </sheetViews>
  <sheetFormatPr defaultRowHeight="15"/>
  <cols>
    <col min="1" max="1" width="18.28515625" customWidth="1"/>
    <col min="8" max="8" width="18.85546875" customWidth="1"/>
  </cols>
  <sheetData>
    <row r="1" spans="1:14">
      <c r="A1" t="s">
        <v>0</v>
      </c>
      <c r="B1">
        <v>1850000</v>
      </c>
      <c r="C1">
        <v>1850000</v>
      </c>
      <c r="D1">
        <v>1850000</v>
      </c>
      <c r="E1">
        <v>1850000</v>
      </c>
      <c r="F1">
        <v>1850000</v>
      </c>
      <c r="I1">
        <v>0</v>
      </c>
      <c r="J1">
        <v>1</v>
      </c>
      <c r="K1">
        <v>2</v>
      </c>
      <c r="L1">
        <v>3</v>
      </c>
      <c r="M1">
        <v>4</v>
      </c>
      <c r="N1">
        <v>5</v>
      </c>
    </row>
    <row r="2" spans="1:14">
      <c r="B2">
        <v>1</v>
      </c>
      <c r="C2">
        <v>2</v>
      </c>
      <c r="D2">
        <v>3</v>
      </c>
      <c r="E2">
        <v>4</v>
      </c>
      <c r="F2">
        <v>5</v>
      </c>
      <c r="H2" t="s">
        <v>11</v>
      </c>
      <c r="J2">
        <f>0.2*I3</f>
        <v>370000</v>
      </c>
      <c r="K2">
        <f t="shared" ref="K2:N2" si="0">0.2*J3</f>
        <v>296000</v>
      </c>
      <c r="L2">
        <f t="shared" si="0"/>
        <v>236800</v>
      </c>
      <c r="M2">
        <f t="shared" si="0"/>
        <v>189440</v>
      </c>
      <c r="N2">
        <f t="shared" si="0"/>
        <v>151552</v>
      </c>
    </row>
    <row r="3" spans="1:14">
      <c r="A3" t="s">
        <v>1</v>
      </c>
      <c r="B3">
        <v>50</v>
      </c>
      <c r="C3">
        <v>50</v>
      </c>
      <c r="D3">
        <v>50</v>
      </c>
      <c r="E3">
        <v>50</v>
      </c>
      <c r="F3">
        <v>50</v>
      </c>
      <c r="H3" t="s">
        <v>12</v>
      </c>
      <c r="I3">
        <f>B1</f>
        <v>1850000</v>
      </c>
      <c r="J3">
        <f>I3-J2</f>
        <v>1480000</v>
      </c>
      <c r="K3">
        <f t="shared" ref="K3:N3" si="1">J3-K2</f>
        <v>1184000</v>
      </c>
      <c r="L3">
        <f t="shared" si="1"/>
        <v>947200</v>
      </c>
      <c r="M3">
        <f t="shared" si="1"/>
        <v>757760</v>
      </c>
      <c r="N3">
        <f t="shared" si="1"/>
        <v>606208</v>
      </c>
    </row>
    <row r="4" spans="1:14">
      <c r="A4" t="s">
        <v>2</v>
      </c>
      <c r="B4">
        <v>300</v>
      </c>
      <c r="C4">
        <v>300</v>
      </c>
      <c r="D4">
        <v>300</v>
      </c>
      <c r="E4">
        <v>300</v>
      </c>
      <c r="F4">
        <v>300</v>
      </c>
      <c r="H4" t="s">
        <v>13</v>
      </c>
      <c r="J4">
        <f>0.3*J2</f>
        <v>111000</v>
      </c>
      <c r="K4">
        <f t="shared" ref="K4:N4" si="2">0.3*K2</f>
        <v>88800</v>
      </c>
      <c r="L4">
        <f t="shared" si="2"/>
        <v>71040</v>
      </c>
      <c r="M4">
        <f t="shared" si="2"/>
        <v>56832</v>
      </c>
      <c r="N4">
        <f t="shared" si="2"/>
        <v>45465.599999999999</v>
      </c>
    </row>
    <row r="5" spans="1:14">
      <c r="A5" t="s">
        <v>3</v>
      </c>
      <c r="B5">
        <v>50</v>
      </c>
      <c r="C5">
        <v>50</v>
      </c>
      <c r="D5">
        <v>50</v>
      </c>
      <c r="E5">
        <v>50</v>
      </c>
      <c r="F5">
        <v>50</v>
      </c>
    </row>
    <row r="6" spans="1:14">
      <c r="A6" t="s">
        <v>4</v>
      </c>
      <c r="B6">
        <v>7</v>
      </c>
      <c r="C6">
        <v>7</v>
      </c>
      <c r="D6">
        <v>7</v>
      </c>
      <c r="E6">
        <v>7</v>
      </c>
      <c r="F6">
        <v>7</v>
      </c>
    </row>
    <row r="7" spans="1:14">
      <c r="A7" t="s">
        <v>5</v>
      </c>
      <c r="B7">
        <f>B3*B4*(B5/B6)</f>
        <v>107142.85714285714</v>
      </c>
      <c r="C7">
        <f>C3*C4*(C5/C6)</f>
        <v>107142.85714285714</v>
      </c>
      <c r="D7">
        <f>D3*D4*(D5/D6)</f>
        <v>107142.85714285714</v>
      </c>
      <c r="E7">
        <f>E3*E4*(E5/E6)</f>
        <v>107142.85714285714</v>
      </c>
      <c r="F7">
        <f>F3*F4*(F5/F6)</f>
        <v>107142.85714285714</v>
      </c>
    </row>
    <row r="8" spans="1:14">
      <c r="A8" t="s">
        <v>6</v>
      </c>
    </row>
    <row r="9" spans="1:14">
      <c r="A9" t="s">
        <v>7</v>
      </c>
      <c r="B9">
        <f>6000*12</f>
        <v>72000</v>
      </c>
      <c r="C9">
        <f>B9*1.1</f>
        <v>79200</v>
      </c>
      <c r="D9">
        <f t="shared" ref="D9:F9" si="3">C9*1.1</f>
        <v>87120</v>
      </c>
      <c r="E9">
        <f t="shared" si="3"/>
        <v>95832.000000000015</v>
      </c>
      <c r="F9">
        <f t="shared" si="3"/>
        <v>105415.20000000003</v>
      </c>
    </row>
    <row r="10" spans="1:14">
      <c r="A10" t="s">
        <v>8</v>
      </c>
      <c r="B10">
        <f>0.03*B1</f>
        <v>55500</v>
      </c>
      <c r="C10">
        <f>0.025*C1</f>
        <v>46250</v>
      </c>
      <c r="D10">
        <f>0.02*D1</f>
        <v>37000</v>
      </c>
      <c r="E10">
        <f>0.015*E1</f>
        <v>27750</v>
      </c>
      <c r="F10">
        <f>0.01*F1</f>
        <v>18500</v>
      </c>
    </row>
    <row r="12" spans="1:14">
      <c r="A12" t="s">
        <v>9</v>
      </c>
      <c r="I12">
        <v>1</v>
      </c>
      <c r="J12">
        <v>2</v>
      </c>
      <c r="K12">
        <v>3</v>
      </c>
      <c r="L12">
        <v>4</v>
      </c>
      <c r="M12">
        <v>5</v>
      </c>
    </row>
    <row r="13" spans="1:14">
      <c r="A13">
        <v>-1850000</v>
      </c>
      <c r="B13">
        <f>-(B10+B9+B7)</f>
        <v>-234642.85714285716</v>
      </c>
      <c r="C13">
        <f t="shared" ref="C13:F13" si="4">-(C10+C9+C7)</f>
        <v>-232592.85714285716</v>
      </c>
      <c r="D13">
        <f t="shared" si="4"/>
        <v>-231262.85714285716</v>
      </c>
      <c r="E13">
        <f t="shared" si="4"/>
        <v>-230724.85714285716</v>
      </c>
      <c r="F13">
        <f t="shared" si="4"/>
        <v>-231058.05714285717</v>
      </c>
      <c r="I13">
        <f>B13/15000</f>
        <v>-15.642857142857144</v>
      </c>
      <c r="J13">
        <f t="shared" ref="J13:M13" si="5">C13/15000</f>
        <v>-15.506190476190477</v>
      </c>
      <c r="K13">
        <f t="shared" si="5"/>
        <v>-15.417523809523811</v>
      </c>
      <c r="L13">
        <f t="shared" si="5"/>
        <v>-15.381657142857144</v>
      </c>
      <c r="M13">
        <f t="shared" si="5"/>
        <v>-15.403870476190479</v>
      </c>
    </row>
    <row r="14" spans="1:14">
      <c r="A14" t="s">
        <v>10</v>
      </c>
    </row>
    <row r="15" spans="1:14">
      <c r="B15">
        <f>J4</f>
        <v>111000</v>
      </c>
      <c r="C15">
        <f t="shared" ref="C15:F15" si="6">K4</f>
        <v>88800</v>
      </c>
      <c r="D15">
        <f t="shared" si="6"/>
        <v>71040</v>
      </c>
      <c r="E15">
        <f t="shared" si="6"/>
        <v>56832</v>
      </c>
      <c r="F15">
        <f t="shared" si="6"/>
        <v>45465.599999999999</v>
      </c>
    </row>
    <row r="16" spans="1:14">
      <c r="F16">
        <f>N3</f>
        <v>606208</v>
      </c>
      <c r="G16" t="s">
        <v>14</v>
      </c>
    </row>
    <row r="17" spans="1:13">
      <c r="A17">
        <f>A13+A15+A16</f>
        <v>-1850000</v>
      </c>
      <c r="B17">
        <f t="shared" ref="B17:F17" si="7">B13+B15+B16</f>
        <v>-123642.85714285716</v>
      </c>
      <c r="C17">
        <f t="shared" si="7"/>
        <v>-143792.85714285716</v>
      </c>
      <c r="D17">
        <f t="shared" si="7"/>
        <v>-160222.85714285716</v>
      </c>
      <c r="E17">
        <f t="shared" si="7"/>
        <v>-173892.85714285716</v>
      </c>
      <c r="F17">
        <f t="shared" si="7"/>
        <v>420615.54285714286</v>
      </c>
    </row>
    <row r="18" spans="1:13">
      <c r="B18">
        <f>-(300*1335+15000*10)</f>
        <v>-550500</v>
      </c>
      <c r="C18">
        <f>B18*1.05</f>
        <v>-578025</v>
      </c>
      <c r="D18">
        <f t="shared" ref="D18:F18" si="8">C18*1.05</f>
        <v>-606926.25</v>
      </c>
      <c r="E18">
        <f t="shared" si="8"/>
        <v>-637272.5625</v>
      </c>
      <c r="F18">
        <f t="shared" si="8"/>
        <v>-669136.19062500005</v>
      </c>
      <c r="G18" t="s">
        <v>15</v>
      </c>
      <c r="I18">
        <f t="shared" ref="I18:M18" si="9">B18/15000</f>
        <v>-36.700000000000003</v>
      </c>
      <c r="J18">
        <f t="shared" si="9"/>
        <v>-38.534999999999997</v>
      </c>
      <c r="K18">
        <f t="shared" si="9"/>
        <v>-40.461750000000002</v>
      </c>
      <c r="L18">
        <f t="shared" si="9"/>
        <v>-42.484837499999998</v>
      </c>
      <c r="M18">
        <f t="shared" si="9"/>
        <v>-44.609079375</v>
      </c>
    </row>
    <row r="19" spans="1:13">
      <c r="A19">
        <f>A17-A18</f>
        <v>-1850000</v>
      </c>
      <c r="B19">
        <f t="shared" ref="B19:F19" si="10">B17-B18</f>
        <v>426857.14285714284</v>
      </c>
      <c r="C19">
        <f t="shared" si="10"/>
        <v>434232.14285714284</v>
      </c>
      <c r="D19">
        <f t="shared" si="10"/>
        <v>446703.39285714284</v>
      </c>
      <c r="E19">
        <f t="shared" si="10"/>
        <v>463379.70535714284</v>
      </c>
      <c r="F19">
        <f t="shared" si="10"/>
        <v>1089751.7334821429</v>
      </c>
    </row>
    <row r="20" spans="1:13">
      <c r="A20" s="1">
        <f>IRR(A19:F19)</f>
        <v>0.14008085362554917</v>
      </c>
    </row>
    <row r="21" spans="1:13">
      <c r="A21" s="2">
        <f>NPV(0.1,B19:F19)+A19</f>
        <v>225681.02013159939</v>
      </c>
    </row>
  </sheetData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</dc:creator>
  <cp:lastModifiedBy>ram</cp:lastModifiedBy>
  <cp:lastPrinted>2009-03-20T11:10:14Z</cp:lastPrinted>
  <dcterms:created xsi:type="dcterms:W3CDTF">2009-03-20T09:28:32Z</dcterms:created>
  <dcterms:modified xsi:type="dcterms:W3CDTF">2009-03-20T14:24:51Z</dcterms:modified>
</cp:coreProperties>
</file>