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Sameer Personal\PERSONAL\XLRI 2018\Senior Leadership Programme\Creating a Corporate Value\Assignements\Assignment Submission\"/>
    </mc:Choice>
  </mc:AlternateContent>
  <bookViews>
    <workbookView xWindow="0" yWindow="0" windowWidth="20490" windowHeight="7155"/>
  </bookViews>
  <sheets>
    <sheet name="Minda_Industries_P&amp;L_Equa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40" i="1" l="1"/>
  <c r="C40" i="1"/>
  <c r="G36" i="1"/>
  <c r="G18" i="1"/>
  <c r="G17" i="1"/>
  <c r="G16" i="1"/>
  <c r="G15" i="1"/>
  <c r="G12" i="1"/>
  <c r="G11" i="1"/>
  <c r="G8" i="1"/>
  <c r="G7" i="1"/>
  <c r="I36" i="1"/>
  <c r="I8" i="1"/>
  <c r="I9" i="1"/>
  <c r="I11" i="1"/>
  <c r="I12" i="1"/>
  <c r="I13" i="1"/>
  <c r="I14" i="1"/>
  <c r="I15" i="1"/>
  <c r="I16" i="1"/>
  <c r="I17" i="1"/>
  <c r="I18" i="1"/>
  <c r="I19" i="1"/>
  <c r="I22" i="1"/>
  <c r="I28" i="1"/>
  <c r="I31" i="1"/>
  <c r="I7" i="1"/>
  <c r="E31" i="1"/>
  <c r="C31" i="1"/>
  <c r="C28" i="1"/>
  <c r="E22" i="1"/>
  <c r="E28" i="1"/>
  <c r="E26" i="1"/>
  <c r="C26" i="1"/>
  <c r="E20" i="1"/>
  <c r="C20" i="1"/>
  <c r="C22" i="1" s="1"/>
  <c r="E19" i="1"/>
  <c r="C19" i="1"/>
  <c r="I40" i="1" l="1"/>
</calcChain>
</file>

<file path=xl/sharedStrings.xml><?xml version="1.0" encoding="utf-8"?>
<sst xmlns="http://schemas.openxmlformats.org/spreadsheetml/2006/main" count="39" uniqueCount="38">
  <si>
    <t>Minda Industries</t>
  </si>
  <si>
    <t>EXPENSES</t>
  </si>
  <si>
    <t>Sales - COGS- SG&amp;A- Depreciation &amp; Ammort-(+/- Other Income, Exceptional Items,Extraordinary items)- Interest Expenses- Taxes- Dividends= Balance C/Fwd to Balance Sheet</t>
  </si>
  <si>
    <t>PROFIT &amp; LOSS STATEMENT EQUATION</t>
  </si>
  <si>
    <t>31 Mar'18</t>
  </si>
  <si>
    <t>31 Mar'17</t>
  </si>
  <si>
    <t>REVENUE FROM OPERATION</t>
  </si>
  <si>
    <t>OTHER INCOME</t>
  </si>
  <si>
    <t>TOTAL INCOME</t>
  </si>
  <si>
    <t>INCOME</t>
  </si>
  <si>
    <t xml:space="preserve">COST OF MATL </t>
  </si>
  <si>
    <t>PURCH OF STOCK IN TRADE</t>
  </si>
  <si>
    <t>CHANGES IN INVENTORY</t>
  </si>
  <si>
    <t>EXCISE DUTY</t>
  </si>
  <si>
    <t>EMPLOYEE BENEFIT EXP</t>
  </si>
  <si>
    <t>FINANCE COST</t>
  </si>
  <si>
    <t>DEPR &amp; AMMORT EXP</t>
  </si>
  <si>
    <t>OTHER EXP</t>
  </si>
  <si>
    <t>TOTAL EXP</t>
  </si>
  <si>
    <t>GROSS PROFIT</t>
  </si>
  <si>
    <t>EXCEPTIONAL ITEMS</t>
  </si>
  <si>
    <t>PBT</t>
  </si>
  <si>
    <t>TAX EXPENSES</t>
  </si>
  <si>
    <t>CURRENT TAX</t>
  </si>
  <si>
    <t>DEFFERED TAX</t>
  </si>
  <si>
    <t>PAT</t>
  </si>
  <si>
    <t xml:space="preserve">ADD: SHARE OF PROFIT OF </t>
  </si>
  <si>
    <t>ASSOCIATES &amp; JV</t>
  </si>
  <si>
    <t>TOTAL PROFIT</t>
  </si>
  <si>
    <t>% INCREASE/DECREASE</t>
  </si>
  <si>
    <t>EQUITY SHARE DIVIDEND</t>
  </si>
  <si>
    <t>TAX ON DIVEDEND</t>
  </si>
  <si>
    <t>BALANCE CARRY FWD</t>
  </si>
  <si>
    <t>% OF TOTAL</t>
  </si>
  <si>
    <t>REMARKS</t>
  </si>
  <si>
    <t>CONSOLIDATED PROFIT AFTER MI &amp;</t>
  </si>
  <si>
    <t>SHARE OF PROFIT OF ASSOCIATE</t>
  </si>
  <si>
    <t>*: Amounts in Cr(ANNUAL REPORT)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</si>
</sst>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4"/>
      <name val="Calibri"/>
      <family val="2"/>
      <scheme val="minor"/>
    </font>
    <font>
      <b/>
      <sz val="11"/>
      <color theme="9"/>
      <name val="Calibri"/>
      <family val="2"/>
      <scheme val="minor"/>
    </font>
    <font>
      <b/>
      <sz val="16"/>
      <color theme="9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</fills>
  <borders count="5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0" applyNumberFormat="0" applyFill="0" applyBorder="0" applyAlignment="0" applyProtection="0"/>
    <xf numFmtId="0" fontId="1" fillId="2" borderId="0" applyNumberFormat="0" applyBorder="0" applyAlignment="0" applyProtection="0"/>
  </cellStyleXfs>
  <cellXfs count="13">
    <xf numFmtId="0" fontId="0" fillId="0" borderId="0" xfId="0"/>
    <xf numFmtId="0" fontId="0" fillId="0" borderId="0" xfId="0" applyAlignment="1">
      <alignment horizontal="center"/>
    </xf>
    <xf numFmtId="0" fontId="0" fillId="0" borderId="0" xfId="0" quotePrefix="1"/>
    <xf numFmtId="0" fontId="2" fillId="0" borderId="1" xfId="2"/>
    <xf numFmtId="0" fontId="4" fillId="0" borderId="0" xfId="0" applyFont="1"/>
    <xf numFmtId="9" fontId="0" fillId="0" borderId="0" xfId="1" applyFont="1"/>
    <xf numFmtId="0" fontId="6" fillId="0" borderId="2" xfId="3" applyFont="1" applyBorder="1"/>
    <xf numFmtId="0" fontId="5" fillId="0" borderId="3" xfId="0" applyFont="1" applyBorder="1"/>
    <xf numFmtId="0" fontId="0" fillId="0" borderId="4" xfId="0" applyBorder="1"/>
    <xf numFmtId="0" fontId="1" fillId="2" borderId="0" xfId="4"/>
    <xf numFmtId="0" fontId="8" fillId="0" borderId="0" xfId="0" applyFont="1"/>
    <xf numFmtId="0" fontId="7" fillId="0" borderId="0" xfId="0" applyFont="1"/>
    <xf numFmtId="0" fontId="0" fillId="2" borderId="0" xfId="4" applyFont="1"/>
  </cellXfs>
  <cellStyles count="5">
    <cellStyle name="20% - Accent1" xfId="4" builtinId="30"/>
    <cellStyle name="Heading 1" xfId="2" builtinId="16"/>
    <cellStyle name="Normal" xfId="0" builtinId="0"/>
    <cellStyle name="Percent" xfId="1" builtinId="5"/>
    <cellStyle name="Warning Text" xfId="3" builtinId="1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/>
    <pageSetUpPr fitToPage="1"/>
  </sheetPr>
  <dimension ref="A1:L40"/>
  <sheetViews>
    <sheetView showGridLines="0" tabSelected="1" workbookViewId="0"/>
  </sheetViews>
  <sheetFormatPr defaultRowHeight="15" x14ac:dyDescent="0.25"/>
  <cols>
    <col min="1" max="1" width="25.85546875" bestFit="1" customWidth="1"/>
    <col min="4" max="5" width="9.85546875" bestFit="1" customWidth="1"/>
    <col min="6" max="6" width="10.5703125" customWidth="1"/>
    <col min="10" max="10" width="9.140625" style="1"/>
    <col min="11" max="11" width="17.85546875" customWidth="1"/>
    <col min="12" max="12" width="15.140625" bestFit="1" customWidth="1"/>
    <col min="13" max="13" width="15.140625" customWidth="1"/>
    <col min="14" max="14" width="19" bestFit="1" customWidth="1"/>
    <col min="15" max="15" width="16" bestFit="1" customWidth="1"/>
  </cols>
  <sheetData>
    <row r="1" spans="1:12" ht="21.75" thickBot="1" x14ac:dyDescent="0.4">
      <c r="A1" s="6" t="s">
        <v>3</v>
      </c>
      <c r="B1" s="7"/>
      <c r="C1" s="7"/>
      <c r="D1" s="7"/>
      <c r="E1" s="7"/>
      <c r="F1" s="7"/>
      <c r="G1" s="7"/>
      <c r="H1" s="8"/>
    </row>
    <row r="2" spans="1:12" x14ac:dyDescent="0.25">
      <c r="A2" t="s">
        <v>2</v>
      </c>
      <c r="F2" s="2"/>
    </row>
    <row r="3" spans="1:12" x14ac:dyDescent="0.25">
      <c r="F3" s="2"/>
    </row>
    <row r="4" spans="1:12" ht="20.25" thickBot="1" x14ac:dyDescent="0.35">
      <c r="A4" s="3" t="s">
        <v>0</v>
      </c>
    </row>
    <row r="5" spans="1:12" ht="15.75" thickTop="1" x14ac:dyDescent="0.25">
      <c r="A5" t="s">
        <v>37</v>
      </c>
      <c r="C5" s="11" t="s">
        <v>4</v>
      </c>
      <c r="D5" s="11"/>
      <c r="E5" s="11" t="s">
        <v>5</v>
      </c>
      <c r="G5" s="11" t="s">
        <v>33</v>
      </c>
      <c r="I5" s="11" t="s">
        <v>29</v>
      </c>
      <c r="L5" s="11" t="s">
        <v>34</v>
      </c>
    </row>
    <row r="6" spans="1:12" x14ac:dyDescent="0.25">
      <c r="A6" s="10" t="s">
        <v>9</v>
      </c>
    </row>
    <row r="7" spans="1:12" x14ac:dyDescent="0.25">
      <c r="A7" t="s">
        <v>6</v>
      </c>
      <c r="C7">
        <v>4548.29</v>
      </c>
      <c r="E7">
        <v>3665.36</v>
      </c>
      <c r="G7" s="5">
        <f>C7/C9</f>
        <v>0.99272094708445002</v>
      </c>
      <c r="I7" s="5">
        <f>(C7-E7)/E7</f>
        <v>0.24088493353995236</v>
      </c>
    </row>
    <row r="8" spans="1:12" x14ac:dyDescent="0.25">
      <c r="A8" t="s">
        <v>7</v>
      </c>
      <c r="C8">
        <v>33.35</v>
      </c>
      <c r="E8">
        <v>13.82</v>
      </c>
      <c r="G8" s="5">
        <f>C8/C9</f>
        <v>7.2790529155498905E-3</v>
      </c>
      <c r="I8" s="5">
        <f>(C8-E8)/E8</f>
        <v>1.4131693198263386</v>
      </c>
    </row>
    <row r="9" spans="1:12" x14ac:dyDescent="0.25">
      <c r="A9" s="9" t="s">
        <v>8</v>
      </c>
      <c r="B9" s="9"/>
      <c r="C9" s="9">
        <v>4581.6400000000003</v>
      </c>
      <c r="D9" s="9"/>
      <c r="E9" s="9">
        <v>3679.18</v>
      </c>
      <c r="F9" s="9"/>
      <c r="I9" s="5">
        <f>(C9-E9)/E9</f>
        <v>0.24528835229589216</v>
      </c>
    </row>
    <row r="10" spans="1:12" x14ac:dyDescent="0.25">
      <c r="A10" s="10" t="s">
        <v>1</v>
      </c>
      <c r="I10" s="5"/>
    </row>
    <row r="11" spans="1:12" x14ac:dyDescent="0.25">
      <c r="A11" t="s">
        <v>10</v>
      </c>
      <c r="C11">
        <v>2342.02</v>
      </c>
      <c r="E11">
        <v>1846.96</v>
      </c>
      <c r="G11" s="5">
        <f>C11/C19</f>
        <v>0.55571717037497537</v>
      </c>
      <c r="I11" s="5">
        <f>(C11-E11)/E11</f>
        <v>0.26804045566769175</v>
      </c>
    </row>
    <row r="12" spans="1:12" x14ac:dyDescent="0.25">
      <c r="A12" t="s">
        <v>11</v>
      </c>
      <c r="C12">
        <v>454.21</v>
      </c>
      <c r="E12">
        <v>275.95999999999998</v>
      </c>
      <c r="G12" s="5">
        <f>C12/C19</f>
        <v>0.10777546560491266</v>
      </c>
      <c r="I12" s="5">
        <f>(C12-E12)/E12</f>
        <v>0.64592694593419342</v>
      </c>
    </row>
    <row r="13" spans="1:12" x14ac:dyDescent="0.25">
      <c r="A13" t="s">
        <v>12</v>
      </c>
      <c r="C13">
        <v>-33.049999999999997</v>
      </c>
      <c r="E13">
        <v>-6.52</v>
      </c>
      <c r="I13" s="5">
        <f>(C13-E13)/E13</f>
        <v>4.0690184049079754</v>
      </c>
    </row>
    <row r="14" spans="1:12" x14ac:dyDescent="0.25">
      <c r="A14" t="s">
        <v>13</v>
      </c>
      <c r="C14">
        <v>77.73</v>
      </c>
      <c r="E14">
        <v>279.10000000000002</v>
      </c>
      <c r="I14" s="5">
        <f>(C14-E14)/E14</f>
        <v>-0.72149767108563234</v>
      </c>
    </row>
    <row r="15" spans="1:12" x14ac:dyDescent="0.25">
      <c r="A15" t="s">
        <v>14</v>
      </c>
      <c r="C15">
        <v>586.79999999999995</v>
      </c>
      <c r="E15">
        <v>451.45</v>
      </c>
      <c r="G15" s="5">
        <f>C15/C19</f>
        <v>0.13923657166720846</v>
      </c>
      <c r="I15" s="5">
        <f>(C15-E15)/E15</f>
        <v>0.2998117177982057</v>
      </c>
    </row>
    <row r="16" spans="1:12" x14ac:dyDescent="0.25">
      <c r="A16" t="s">
        <v>15</v>
      </c>
      <c r="C16">
        <v>35.090000000000003</v>
      </c>
      <c r="E16">
        <v>39.75</v>
      </c>
      <c r="G16" s="5">
        <f>C16/C19</f>
        <v>8.3261951257708675E-3</v>
      </c>
      <c r="I16" s="5">
        <f>(C16-E16)/E16</f>
        <v>-0.11723270440251564</v>
      </c>
    </row>
    <row r="17" spans="1:10" x14ac:dyDescent="0.25">
      <c r="A17" t="s">
        <v>16</v>
      </c>
      <c r="C17">
        <v>164.85</v>
      </c>
      <c r="E17">
        <v>136.16999999999999</v>
      </c>
      <c r="G17" s="5">
        <f>C17/C19</f>
        <v>3.9115795568062911E-2</v>
      </c>
      <c r="I17" s="5">
        <f>(C17-E17)/E17</f>
        <v>0.21061907909231115</v>
      </c>
      <c r="J17"/>
    </row>
    <row r="18" spans="1:10" x14ac:dyDescent="0.25">
      <c r="A18" t="s">
        <v>17</v>
      </c>
      <c r="C18">
        <v>586.76</v>
      </c>
      <c r="E18">
        <v>444.42</v>
      </c>
      <c r="G18" s="5">
        <f>C18/C19</f>
        <v>0.13922708042169604</v>
      </c>
      <c r="I18" s="5">
        <f>(C18-E18)/E18</f>
        <v>0.32028261554385484</v>
      </c>
    </row>
    <row r="19" spans="1:10" x14ac:dyDescent="0.25">
      <c r="A19" s="9" t="s">
        <v>18</v>
      </c>
      <c r="B19" s="9"/>
      <c r="C19" s="9">
        <f>SUM(C11:C18)</f>
        <v>4214.41</v>
      </c>
      <c r="D19" s="9"/>
      <c r="E19" s="9">
        <f>SUM(E11:E18)</f>
        <v>3467.29</v>
      </c>
      <c r="F19" s="9"/>
      <c r="I19" s="5">
        <f>(C19-E19)/E19</f>
        <v>0.2154766402579536</v>
      </c>
    </row>
    <row r="20" spans="1:10" x14ac:dyDescent="0.25">
      <c r="A20" s="4" t="s">
        <v>19</v>
      </c>
      <c r="C20">
        <f>C9-C19</f>
        <v>367.23000000000047</v>
      </c>
      <c r="E20">
        <f>E9-E19</f>
        <v>211.88999999999987</v>
      </c>
      <c r="I20" s="5"/>
    </row>
    <row r="21" spans="1:10" x14ac:dyDescent="0.25">
      <c r="A21" t="s">
        <v>20</v>
      </c>
      <c r="C21">
        <v>38.24</v>
      </c>
      <c r="E21">
        <v>0</v>
      </c>
      <c r="I21" s="5"/>
    </row>
    <row r="22" spans="1:10" x14ac:dyDescent="0.25">
      <c r="A22" s="9" t="s">
        <v>21</v>
      </c>
      <c r="B22" s="9"/>
      <c r="C22" s="9">
        <f>SUM(C20:C21)</f>
        <v>405.47000000000048</v>
      </c>
      <c r="D22" s="9"/>
      <c r="E22" s="9">
        <f>SUM(E20:E21)</f>
        <v>211.88999999999987</v>
      </c>
      <c r="F22" s="9"/>
      <c r="I22" s="5">
        <f>(C22-E22)/E22</f>
        <v>0.9135872386615731</v>
      </c>
    </row>
    <row r="23" spans="1:10" x14ac:dyDescent="0.25">
      <c r="A23" s="4" t="s">
        <v>22</v>
      </c>
      <c r="I23" s="5"/>
    </row>
    <row r="24" spans="1:10" x14ac:dyDescent="0.25">
      <c r="A24" t="s">
        <v>23</v>
      </c>
      <c r="C24">
        <v>84.58</v>
      </c>
      <c r="E24">
        <v>49.63</v>
      </c>
      <c r="I24" s="5"/>
    </row>
    <row r="25" spans="1:10" x14ac:dyDescent="0.25">
      <c r="A25" t="s">
        <v>24</v>
      </c>
      <c r="C25">
        <v>13.11</v>
      </c>
      <c r="E25">
        <v>-3.16</v>
      </c>
      <c r="I25" s="5"/>
    </row>
    <row r="26" spans="1:10" x14ac:dyDescent="0.25">
      <c r="A26" s="9" t="s">
        <v>22</v>
      </c>
      <c r="B26" s="9"/>
      <c r="C26" s="9">
        <f>SUM(C24:C25)</f>
        <v>97.69</v>
      </c>
      <c r="D26" s="9"/>
      <c r="E26" s="9">
        <f>SUM(E24:E25)</f>
        <v>46.47</v>
      </c>
      <c r="F26" s="9"/>
      <c r="I26" s="5"/>
    </row>
    <row r="27" spans="1:10" x14ac:dyDescent="0.25">
      <c r="I27" s="5"/>
    </row>
    <row r="28" spans="1:10" x14ac:dyDescent="0.25">
      <c r="A28" s="9" t="s">
        <v>25</v>
      </c>
      <c r="B28" s="9"/>
      <c r="C28" s="9">
        <f>C22-C26</f>
        <v>307.78000000000048</v>
      </c>
      <c r="D28" s="9"/>
      <c r="E28" s="9">
        <f>E22-E26</f>
        <v>165.41999999999987</v>
      </c>
      <c r="F28" s="9"/>
      <c r="I28" s="5">
        <f>(C28-E28)/E28</f>
        <v>0.86059726756136334</v>
      </c>
    </row>
    <row r="29" spans="1:10" x14ac:dyDescent="0.25">
      <c r="A29" t="s">
        <v>26</v>
      </c>
      <c r="I29" s="5"/>
    </row>
    <row r="30" spans="1:10" x14ac:dyDescent="0.25">
      <c r="A30" t="s">
        <v>27</v>
      </c>
      <c r="C30">
        <v>23.08</v>
      </c>
      <c r="E30">
        <v>19.73</v>
      </c>
      <c r="I30" s="5"/>
    </row>
    <row r="31" spans="1:10" x14ac:dyDescent="0.25">
      <c r="A31" s="9" t="s">
        <v>28</v>
      </c>
      <c r="B31" s="9"/>
      <c r="C31" s="9">
        <f>C30+C28</f>
        <v>330.86000000000047</v>
      </c>
      <c r="D31" s="9"/>
      <c r="E31" s="9">
        <f>E30+E28</f>
        <v>185.14999999999986</v>
      </c>
      <c r="F31" s="9"/>
      <c r="I31" s="5">
        <f>(C31-E31)/E31</f>
        <v>0.7869835268701092</v>
      </c>
    </row>
    <row r="32" spans="1:10" x14ac:dyDescent="0.25">
      <c r="I32" s="5"/>
    </row>
    <row r="33" spans="1:9" x14ac:dyDescent="0.25">
      <c r="A33" s="12" t="s">
        <v>35</v>
      </c>
      <c r="B33" s="9"/>
      <c r="C33" s="9">
        <v>310.19</v>
      </c>
      <c r="D33" s="9"/>
      <c r="E33" s="9">
        <v>165.17</v>
      </c>
      <c r="F33" s="9"/>
      <c r="I33" s="5"/>
    </row>
    <row r="34" spans="1:9" x14ac:dyDescent="0.25">
      <c r="A34" s="9" t="s">
        <v>36</v>
      </c>
      <c r="B34" s="9"/>
      <c r="C34" s="9"/>
      <c r="D34" s="9"/>
      <c r="E34" s="9"/>
      <c r="F34" s="9"/>
    </row>
    <row r="36" spans="1:9" x14ac:dyDescent="0.25">
      <c r="A36" s="9" t="s">
        <v>30</v>
      </c>
      <c r="B36" s="9"/>
      <c r="C36" s="9">
        <v>19.010000000000002</v>
      </c>
      <c r="D36" s="9"/>
      <c r="E36" s="9">
        <v>15.98</v>
      </c>
      <c r="F36" s="9"/>
      <c r="G36" s="5">
        <f>C36/C31</f>
        <v>5.7456325938463323E-2</v>
      </c>
      <c r="I36" s="5">
        <f>(C36-E36)/E36</f>
        <v>0.18961201501877353</v>
      </c>
    </row>
    <row r="38" spans="1:9" x14ac:dyDescent="0.25">
      <c r="A38" s="9" t="s">
        <v>31</v>
      </c>
      <c r="B38" s="9"/>
      <c r="C38" s="9">
        <v>3.17</v>
      </c>
      <c r="D38" s="9"/>
      <c r="E38" s="9">
        <v>1.28</v>
      </c>
      <c r="F38" s="9"/>
    </row>
    <row r="40" spans="1:9" x14ac:dyDescent="0.25">
      <c r="A40" s="9" t="s">
        <v>32</v>
      </c>
      <c r="B40" s="9"/>
      <c r="C40" s="9">
        <f>C33-C36-C38</f>
        <v>288.01</v>
      </c>
      <c r="D40" s="9"/>
      <c r="E40" s="9">
        <f>E33-E36-E38</f>
        <v>147.91</v>
      </c>
      <c r="F40" s="9"/>
      <c r="I40" s="5">
        <f>(C40-E40)/E40</f>
        <v>0.94719762017443043</v>
      </c>
    </row>
  </sheetData>
  <pageMargins left="0.7" right="0.7" top="0.75" bottom="0.75" header="0.3" footer="0.3"/>
  <pageSetup scale="9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Minda_Industries_P&amp;L_Equation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Sameer Mahabaleshwarkar</dc:creator>
  <cp:lastModifiedBy>Sameer Mahabaleshwarkar</cp:lastModifiedBy>
  <cp:lastPrinted>2018-08-24T19:37:21Z</cp:lastPrinted>
  <dcterms:created xsi:type="dcterms:W3CDTF">2018-08-24T19:32:24Z</dcterms:created>
  <dcterms:modified xsi:type="dcterms:W3CDTF">2018-08-26T03:04:42Z</dcterms:modified>
</cp:coreProperties>
</file>